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_corona\Übungen\PC_Demonstration\Epanet\"/>
    </mc:Choice>
  </mc:AlternateContent>
  <xr:revisionPtr revIDLastSave="0" documentId="13_ncr:1_{F62A5527-2EF8-4D3F-9779-5B8706A52959}" xr6:coauthVersionLast="36" xr6:coauthVersionMax="36" xr10:uidLastSave="{00000000-0000-0000-0000-000000000000}"/>
  <bookViews>
    <workbookView xWindow="0" yWindow="0" windowWidth="19200" windowHeight="7550" xr2:uid="{C4BA4133-E1C1-4602-9A77-DEBB402AD55C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" i="1" l="1"/>
  <c r="Q5" i="1" s="1"/>
  <c r="R5" i="1" s="1"/>
  <c r="O6" i="1"/>
  <c r="O7" i="1"/>
  <c r="O8" i="1"/>
  <c r="O9" i="1"/>
  <c r="O5" i="1"/>
  <c r="N5" i="1"/>
  <c r="P6" i="1" l="1"/>
  <c r="N6" i="1"/>
  <c r="N7" i="1" s="1"/>
  <c r="N8" i="1" s="1"/>
  <c r="N9" i="1" s="1"/>
  <c r="R6" i="1"/>
  <c r="R7" i="1" s="1"/>
  <c r="R8" i="1" s="1"/>
  <c r="R9" i="1" s="1"/>
  <c r="J6" i="1"/>
  <c r="P7" i="1" l="1"/>
  <c r="P8" i="1" s="1"/>
  <c r="P9" i="1" s="1"/>
  <c r="Q6" i="1"/>
  <c r="Q7" i="1" s="1"/>
  <c r="Q8" i="1" s="1"/>
  <c r="Q9" i="1" s="1"/>
  <c r="K7" i="1"/>
  <c r="K6" i="1"/>
  <c r="K5" i="1"/>
  <c r="K8" i="1" l="1"/>
  <c r="J7" i="1"/>
  <c r="K9" i="1" l="1"/>
  <c r="J9" i="1" s="1"/>
  <c r="J8" i="1"/>
</calcChain>
</file>

<file path=xl/sharedStrings.xml><?xml version="1.0" encoding="utf-8"?>
<sst xmlns="http://schemas.openxmlformats.org/spreadsheetml/2006/main" count="85" uniqueCount="78">
  <si>
    <t xml:space="preserve">Elevation       </t>
  </si>
  <si>
    <t xml:space="preserve">Head            </t>
  </si>
  <si>
    <t xml:space="preserve">m               </t>
  </si>
  <si>
    <t xml:space="preserve">331.22          </t>
  </si>
  <si>
    <t>Network Table - Nodes at 9:00 Hrs</t>
  </si>
  <si>
    <t xml:space="preserve">                        </t>
  </si>
  <si>
    <t xml:space="preserve"> Node ID                </t>
  </si>
  <si>
    <t xml:space="preserve">Junc 1                  </t>
  </si>
  <si>
    <t xml:space="preserve">330.49          </t>
  </si>
  <si>
    <t xml:space="preserve">Junc 2                  </t>
  </si>
  <si>
    <t xml:space="preserve">329.26          </t>
  </si>
  <si>
    <t xml:space="preserve">Junc 5                  </t>
  </si>
  <si>
    <t xml:space="preserve">Junc 6                  </t>
  </si>
  <si>
    <t xml:space="preserve">Junc 7                  </t>
  </si>
  <si>
    <t xml:space="preserve">328.24          </t>
  </si>
  <si>
    <t xml:space="preserve">Junc 8                  </t>
  </si>
  <si>
    <t xml:space="preserve">333.65          </t>
  </si>
  <si>
    <t xml:space="preserve">Junc 9                  </t>
  </si>
  <si>
    <t xml:space="preserve">Junc 4                  </t>
  </si>
  <si>
    <t xml:space="preserve">Junc 10                 </t>
  </si>
  <si>
    <t xml:space="preserve">336.69          </t>
  </si>
  <si>
    <t xml:space="preserve">Junc 11                 </t>
  </si>
  <si>
    <t xml:space="preserve">331.68          </t>
  </si>
  <si>
    <t xml:space="preserve">Junc 12                 </t>
  </si>
  <si>
    <t xml:space="preserve">331.15          </t>
  </si>
  <si>
    <t xml:space="preserve">Junc 13                 </t>
  </si>
  <si>
    <t xml:space="preserve">331.04          </t>
  </si>
  <si>
    <t xml:space="preserve">Junc 14                 </t>
  </si>
  <si>
    <t xml:space="preserve">Junc 15                 </t>
  </si>
  <si>
    <t xml:space="preserve">330.72          </t>
  </si>
  <si>
    <t xml:space="preserve">Junc 16                 </t>
  </si>
  <si>
    <t xml:space="preserve">330.56          </t>
  </si>
  <si>
    <t xml:space="preserve">Junc 17                 </t>
  </si>
  <si>
    <t xml:space="preserve">330.60          </t>
  </si>
  <si>
    <t xml:space="preserve">Junc 18                 </t>
  </si>
  <si>
    <t xml:space="preserve">330.74          </t>
  </si>
  <si>
    <t xml:space="preserve">Junc 19                 </t>
  </si>
  <si>
    <t xml:space="preserve">330.58          </t>
  </si>
  <si>
    <t xml:space="preserve">Junc 20                 </t>
  </si>
  <si>
    <t xml:space="preserve">330.48          </t>
  </si>
  <si>
    <t xml:space="preserve">Junc 21                 </t>
  </si>
  <si>
    <t xml:space="preserve">330.44          </t>
  </si>
  <si>
    <t xml:space="preserve">Junc 22                 </t>
  </si>
  <si>
    <t xml:space="preserve">330.38          </t>
  </si>
  <si>
    <t xml:space="preserve">Junc 23                 </t>
  </si>
  <si>
    <t xml:space="preserve">Junc 24                 </t>
  </si>
  <si>
    <t xml:space="preserve">330.53          </t>
  </si>
  <si>
    <t xml:space="preserve">Junc 25                 </t>
  </si>
  <si>
    <t xml:space="preserve">330.67          </t>
  </si>
  <si>
    <t xml:space="preserve">Junc 26                 </t>
  </si>
  <si>
    <t xml:space="preserve">330.63          </t>
  </si>
  <si>
    <t xml:space="preserve">Junc 27                 </t>
  </si>
  <si>
    <t xml:space="preserve">Junc 28                 </t>
  </si>
  <si>
    <t xml:space="preserve">331.07          </t>
  </si>
  <si>
    <t xml:space="preserve">Junc 29                 </t>
  </si>
  <si>
    <t xml:space="preserve">330.99          </t>
  </si>
  <si>
    <t xml:space="preserve">Junc 30                 </t>
  </si>
  <si>
    <t xml:space="preserve">Junc 31                 </t>
  </si>
  <si>
    <t xml:space="preserve">336.40          </t>
  </si>
  <si>
    <t xml:space="preserve">Junc 32                 </t>
  </si>
  <si>
    <t xml:space="preserve">Tank 3                  </t>
  </si>
  <si>
    <t>Station</t>
  </si>
  <si>
    <t>Pipe</t>
  </si>
  <si>
    <t>Node</t>
  </si>
  <si>
    <t>Diameter</t>
  </si>
  <si>
    <t xml:space="preserve">Required EPANET-Data for longitudinal plot </t>
  </si>
  <si>
    <t>Bezugslinie / Reference line</t>
  </si>
  <si>
    <t>Bezug, Ref.  I</t>
  </si>
  <si>
    <t>Bezug, Ref. II</t>
  </si>
  <si>
    <t>Bezug, Ref. III</t>
  </si>
  <si>
    <t>Length (Upper Pipe Section)</t>
  </si>
  <si>
    <t>Stationsmitte / Median</t>
  </si>
  <si>
    <t>Selction of nodes</t>
  </si>
  <si>
    <t xml:space="preserve"> ---&gt;  </t>
  </si>
  <si>
    <t>Reference Horizon</t>
  </si>
  <si>
    <t>Nodes Table</t>
  </si>
  <si>
    <t>Links Table</t>
  </si>
  <si>
    <t>Copy_Paste Nodes/Links Table from EPANET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</si>
</sst>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DN&quot;\ 0"/>
    <numFmt numFmtId="165" formatCode="&quot;Stat. &quot;General"/>
    <numFmt numFmtId="166" formatCode="&quot;Stat.  0 + &quot;General"/>
    <numFmt numFmtId="167" formatCode="General\ &quot;m&quot;"/>
    <numFmt numFmtId="168" formatCode="General\ &quot;m NN&quot;"/>
  </numFmts>
  <fonts count="1" x14ac:knownFonts="1"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0" xfId="0" applyFill="1"/>
    <xf numFmtId="165" fontId="0" fillId="0" borderId="0" xfId="0" applyNumberFormat="1"/>
    <xf numFmtId="166" fontId="0" fillId="0" borderId="0" xfId="0" applyNumberFormat="1"/>
    <xf numFmtId="0" fontId="0" fillId="4" borderId="0" xfId="0" applyFill="1"/>
    <xf numFmtId="168" fontId="0" fillId="5" borderId="0" xfId="0" applyNumberFormat="1" applyFill="1"/>
    <xf numFmtId="168" fontId="0" fillId="3" borderId="0" xfId="0" applyNumberFormat="1" applyFill="1"/>
    <xf numFmtId="168" fontId="0" fillId="2" borderId="1" xfId="0" applyNumberFormat="1" applyFill="1" applyBorder="1"/>
    <xf numFmtId="0" fontId="0" fillId="2" borderId="2" xfId="0" applyFill="1" applyBorder="1"/>
    <xf numFmtId="168" fontId="0" fillId="2" borderId="3" xfId="0" applyNumberFormat="1" applyFill="1" applyBorder="1"/>
    <xf numFmtId="0" fontId="0" fillId="2" borderId="4" xfId="0" applyFill="1" applyBorder="1"/>
    <xf numFmtId="168" fontId="0" fillId="2" borderId="5" xfId="0" applyNumberFormat="1" applyFill="1" applyBorder="1"/>
    <xf numFmtId="0" fontId="0" fillId="2" borderId="6" xfId="0" applyFill="1" applyBorder="1"/>
    <xf numFmtId="0" fontId="0" fillId="4" borderId="1" xfId="0" applyFill="1" applyBorder="1"/>
    <xf numFmtId="0" fontId="0" fillId="4" borderId="2" xfId="0" applyFill="1" applyBorder="1"/>
    <xf numFmtId="0" fontId="0" fillId="4" borderId="3" xfId="0" applyFill="1" applyBorder="1"/>
    <xf numFmtId="0" fontId="0" fillId="4" borderId="4" xfId="0" applyFill="1" applyBorder="1"/>
    <xf numFmtId="0" fontId="0" fillId="4" borderId="5" xfId="0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0" fillId="4" borderId="9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6" borderId="0" xfId="0" applyFill="1"/>
    <xf numFmtId="164" fontId="0" fillId="6" borderId="0" xfId="0" applyNumberFormat="1" applyFill="1"/>
    <xf numFmtId="167" fontId="0" fillId="6" borderId="0" xfId="0" applyNumberFormat="1" applyFill="1"/>
    <xf numFmtId="0" fontId="0" fillId="4" borderId="0" xfId="0" applyFill="1" applyAlignment="1">
      <alignment horizontal="center" textRotation="90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 sz="2000">
                <a:latin typeface="Arial Narrow" panose="020B0606020202030204" pitchFamily="34" charset="0"/>
              </a:rPr>
              <a:t>Longitudinal</a:t>
            </a:r>
            <a:r>
              <a:rPr lang="en-US" sz="2000" baseline="0">
                <a:latin typeface="Arial Narrow" panose="020B0606020202030204" pitchFamily="34" charset="0"/>
              </a:rPr>
              <a:t> View</a:t>
            </a:r>
            <a:r>
              <a:rPr lang="en-US" sz="2000">
                <a:latin typeface="Arial Narrow" panose="020B0606020202030204" pitchFamily="34" charset="0"/>
              </a:rPr>
              <a:t> - at 9:00 Hrs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1.9753471193533632E-2"/>
          <c:y val="0.11318716946235736"/>
          <c:w val="0.9406346646428233"/>
          <c:h val="0.82543212139617639"/>
        </c:manualLayout>
      </c:layout>
      <c:scatterChart>
        <c:scatterStyle val="lineMarker"/>
        <c:varyColors val="0"/>
        <c:ser>
          <c:idx val="0"/>
          <c:order val="0"/>
          <c:tx>
            <c:v>Druckhoehe (Head)</c:v>
          </c:tx>
          <c:spPr>
            <a:ln w="50800" cap="rnd" cmpd="sng">
              <a:solidFill>
                <a:schemeClr val="accent1"/>
              </a:solidFill>
              <a:prstDash val="lgDash"/>
              <a:round/>
            </a:ln>
            <a:effectLst/>
          </c:spPr>
          <c:marker>
            <c:symbol val="circle"/>
            <c:size val="10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Tabelle1!$K$5:$K$9</c:f>
              <c:numCache>
                <c:formatCode>"Stat. "General</c:formatCode>
                <c:ptCount val="5"/>
                <c:pt idx="0" formatCode="&quot;Stat.  0 + &quot;General">
                  <c:v>0</c:v>
                </c:pt>
                <c:pt idx="1">
                  <c:v>410.73</c:v>
                </c:pt>
                <c:pt idx="2">
                  <c:v>951.52</c:v>
                </c:pt>
                <c:pt idx="3">
                  <c:v>1035.57</c:v>
                </c:pt>
                <c:pt idx="4">
                  <c:v>1203.1799999999998</c:v>
                </c:pt>
              </c:numCache>
            </c:numRef>
          </c:xVal>
          <c:yVal>
            <c:numRef>
              <c:f>Tabelle1!$M$5:$M$9</c:f>
              <c:numCache>
                <c:formatCode>General</c:formatCode>
                <c:ptCount val="5"/>
                <c:pt idx="0">
                  <c:v>340</c:v>
                </c:pt>
                <c:pt idx="1">
                  <c:v>336.8</c:v>
                </c:pt>
                <c:pt idx="2">
                  <c:v>335.1</c:v>
                </c:pt>
                <c:pt idx="3">
                  <c:v>329.4</c:v>
                </c:pt>
                <c:pt idx="4">
                  <c:v>327.37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C8C-4C8E-9FB2-07B98B4C1B05}"/>
            </c:ext>
          </c:extLst>
        </c:ser>
        <c:ser>
          <c:idx val="1"/>
          <c:order val="1"/>
          <c:tx>
            <c:v>Gelaende (Elevation)</c:v>
          </c:tx>
          <c:spPr>
            <a:ln w="79375" cap="rnd" cmpd="dbl">
              <a:solidFill>
                <a:schemeClr val="tx1"/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3"/>
              <c:layout>
                <c:manualLayout>
                  <c:x val="-3.828313253012048E-2"/>
                  <c:y val="6.66520482408052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116-4267-8D9C-7B820463946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de-DE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Tabelle1!$K$5:$K$9</c:f>
              <c:numCache>
                <c:formatCode>"Stat. "General</c:formatCode>
                <c:ptCount val="5"/>
                <c:pt idx="0" formatCode="&quot;Stat.  0 + &quot;General">
                  <c:v>0</c:v>
                </c:pt>
                <c:pt idx="1">
                  <c:v>410.73</c:v>
                </c:pt>
                <c:pt idx="2">
                  <c:v>951.52</c:v>
                </c:pt>
                <c:pt idx="3">
                  <c:v>1035.57</c:v>
                </c:pt>
                <c:pt idx="4">
                  <c:v>1203.1799999999998</c:v>
                </c:pt>
              </c:numCache>
            </c:numRef>
          </c:xVal>
          <c:yVal>
            <c:numRef>
              <c:f>Tabelle1!$L$5:$L$9</c:f>
              <c:numCache>
                <c:formatCode>General\ "m NN"</c:formatCode>
                <c:ptCount val="5"/>
                <c:pt idx="0">
                  <c:v>330</c:v>
                </c:pt>
                <c:pt idx="1">
                  <c:v>300</c:v>
                </c:pt>
                <c:pt idx="2">
                  <c:v>270</c:v>
                </c:pt>
                <c:pt idx="3">
                  <c:v>260</c:v>
                </c:pt>
                <c:pt idx="4">
                  <c:v>245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C8C-4C8E-9FB2-07B98B4C1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5443904"/>
        <c:axId val="498235968"/>
      </c:scatterChart>
      <c:scatterChart>
        <c:scatterStyle val="lineMarker"/>
        <c:varyColors val="0"/>
        <c:ser>
          <c:idx val="2"/>
          <c:order val="2"/>
          <c:tx>
            <c:strRef>
              <c:f>Tabelle1!$F$5:$F$9</c:f>
              <c:strCache>
                <c:ptCount val="5"/>
                <c:pt idx="0">
                  <c:v>Tank 3                  </c:v>
                </c:pt>
                <c:pt idx="1">
                  <c:v>Junc 4                  </c:v>
                </c:pt>
                <c:pt idx="2">
                  <c:v>Junc 9                  </c:v>
                </c:pt>
                <c:pt idx="3">
                  <c:v>Junc 6                  </c:v>
                </c:pt>
                <c:pt idx="4">
                  <c:v>Junc 5                  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Tabelle1!$K$5:$K$9</c:f>
              <c:numCache>
                <c:formatCode>"Stat. "General</c:formatCode>
                <c:ptCount val="5"/>
                <c:pt idx="0" formatCode="&quot;Stat.  0 + &quot;General">
                  <c:v>0</c:v>
                </c:pt>
                <c:pt idx="1">
                  <c:v>410.73</c:v>
                </c:pt>
                <c:pt idx="2">
                  <c:v>951.52</c:v>
                </c:pt>
                <c:pt idx="3">
                  <c:v>1035.57</c:v>
                </c:pt>
                <c:pt idx="4">
                  <c:v>1203.1799999999998</c:v>
                </c:pt>
              </c:numCache>
            </c:numRef>
          </c:xVal>
          <c:yVal>
            <c:numRef>
              <c:f>Tabelle1!$F$5:$F$9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C8C-4C8E-9FB2-07B98B4C1B05}"/>
            </c:ext>
          </c:extLst>
        </c:ser>
        <c:ser>
          <c:idx val="3"/>
          <c:order val="3"/>
          <c:tx>
            <c:strRef>
              <c:f>Tabelle1!$K$4</c:f>
              <c:strCache>
                <c:ptCount val="1"/>
                <c:pt idx="0">
                  <c:v>Station</c:v>
                </c:pt>
              </c:strCache>
            </c:strRef>
          </c:tx>
          <c:spPr>
            <a:ln w="19050" cap="rnd">
              <a:solidFill>
                <a:schemeClr val="bg2">
                  <a:lumMod val="50000"/>
                </a:schemeClr>
              </a:solidFill>
              <a:round/>
            </a:ln>
            <a:effectLst/>
          </c:spPr>
          <c:marker>
            <c:symbol val="plus"/>
            <c:size val="5"/>
            <c:spPr>
              <a:solidFill>
                <a:schemeClr val="tx1">
                  <a:lumMod val="65000"/>
                  <a:lumOff val="35000"/>
                </a:schemeClr>
              </a:solidFill>
              <a:ln w="9525"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Tabelle1!$K$5:$K$9</c:f>
              <c:numCache>
                <c:formatCode>"Stat. "General</c:formatCode>
                <c:ptCount val="5"/>
                <c:pt idx="0" formatCode="&quot;Stat.  0 + &quot;General">
                  <c:v>0</c:v>
                </c:pt>
                <c:pt idx="1">
                  <c:v>410.73</c:v>
                </c:pt>
                <c:pt idx="2">
                  <c:v>951.52</c:v>
                </c:pt>
                <c:pt idx="3">
                  <c:v>1035.57</c:v>
                </c:pt>
                <c:pt idx="4">
                  <c:v>1203.1799999999998</c:v>
                </c:pt>
              </c:numCache>
            </c:numRef>
          </c:xVal>
          <c:yVal>
            <c:numRef>
              <c:f>Tabelle1!$P$5:$P$9</c:f>
              <c:numCache>
                <c:formatCode>General</c:formatCode>
                <c:ptCount val="5"/>
                <c:pt idx="0" formatCode="General\ &quot;m NN&quot;">
                  <c:v>70</c:v>
                </c:pt>
                <c:pt idx="1">
                  <c:v>70</c:v>
                </c:pt>
                <c:pt idx="2">
                  <c:v>70</c:v>
                </c:pt>
                <c:pt idx="3">
                  <c:v>70</c:v>
                </c:pt>
                <c:pt idx="4">
                  <c:v>70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C8C-4C8E-9FB2-07B98B4C1B05}"/>
            </c:ext>
          </c:extLst>
        </c:ser>
        <c:ser>
          <c:idx val="4"/>
          <c:order val="4"/>
          <c:tx>
            <c:strRef>
              <c:f>Tabelle1!$F$5:$F$9</c:f>
              <c:strCache>
                <c:ptCount val="5"/>
                <c:pt idx="0">
                  <c:v>Tank 3                  </c:v>
                </c:pt>
                <c:pt idx="1">
                  <c:v>Junc 4                  </c:v>
                </c:pt>
                <c:pt idx="2">
                  <c:v>Junc 9                  </c:v>
                </c:pt>
                <c:pt idx="3">
                  <c:v>Junc 6                  </c:v>
                </c:pt>
                <c:pt idx="4">
                  <c:v>Junc 5                  </c:v>
                </c:pt>
              </c:strCache>
            </c:strRef>
          </c:tx>
          <c:spPr>
            <a:ln w="19050" cap="rnd">
              <a:solidFill>
                <a:schemeClr val="bg2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6A7CA4BE-D718-48E3-94DC-FC91A58F5889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2C8C-4C8E-9FB2-07B98B4C1B0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75A279A2-53EB-4FA5-BAA1-94FD355DE49D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2C8C-4C8E-9FB2-07B98B4C1B0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910A19E4-5727-4C6A-ABCA-E3E0E71D3FB4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2C8C-4C8E-9FB2-07B98B4C1B0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5EEF7AE2-5869-4F45-A5FE-C7E564DDEFFE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2C8C-4C8E-9FB2-07B98B4C1B0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4B556A43-5CD3-433D-AB03-78CE411097F6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2C8C-4C8E-9FB2-07B98B4C1B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de-DE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Tabelle1!$K$5:$K$9</c:f>
              <c:numCache>
                <c:formatCode>"Stat. "General</c:formatCode>
                <c:ptCount val="5"/>
                <c:pt idx="0" formatCode="&quot;Stat.  0 + &quot;General">
                  <c:v>0</c:v>
                </c:pt>
                <c:pt idx="1">
                  <c:v>410.73</c:v>
                </c:pt>
                <c:pt idx="2">
                  <c:v>951.52</c:v>
                </c:pt>
                <c:pt idx="3">
                  <c:v>1035.57</c:v>
                </c:pt>
                <c:pt idx="4">
                  <c:v>1203.1799999999998</c:v>
                </c:pt>
              </c:numCache>
            </c:numRef>
          </c:xVal>
          <c:yVal>
            <c:numRef>
              <c:f>Tabelle1!$Q$5:$Q$9</c:f>
              <c:numCache>
                <c:formatCode>General</c:formatCode>
                <c:ptCount val="5"/>
                <c:pt idx="0" formatCode="General\ &quot;m NN&quot;">
                  <c:v>70</c:v>
                </c:pt>
                <c:pt idx="1">
                  <c:v>70</c:v>
                </c:pt>
                <c:pt idx="2">
                  <c:v>70</c:v>
                </c:pt>
                <c:pt idx="3">
                  <c:v>70</c:v>
                </c:pt>
                <c:pt idx="4">
                  <c:v>70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Tabelle1!$F$5:$F$9</c15:f>
                <c15:dlblRangeCache>
                  <c:ptCount val="5"/>
                  <c:pt idx="0">
                    <c:v>Tank 3                  </c:v>
                  </c:pt>
                  <c:pt idx="1">
                    <c:v>Junc 4                  </c:v>
                  </c:pt>
                  <c:pt idx="2">
                    <c:v>Junc 9                  </c:v>
                  </c:pt>
                  <c:pt idx="3">
                    <c:v>Junc 6                  </c:v>
                  </c:pt>
                  <c:pt idx="4">
                    <c:v>Junc 5                 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7-2C8C-4C8E-9FB2-07B98B4C1B05}"/>
            </c:ext>
          </c:extLst>
        </c:ser>
        <c:ser>
          <c:idx val="5"/>
          <c:order val="5"/>
          <c:tx>
            <c:strRef>
              <c:f>Tabelle1!$O$4</c:f>
              <c:strCache>
                <c:ptCount val="1"/>
                <c:pt idx="0">
                  <c:v>Reference Horizon</c:v>
                </c:pt>
              </c:strCache>
            </c:strRef>
          </c:tx>
          <c:spPr>
            <a:ln w="19050" cap="rnd">
              <a:solidFill>
                <a:schemeClr val="tx2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Tabelle1!$K$5:$K$9</c:f>
              <c:numCache>
                <c:formatCode>"Stat. "General</c:formatCode>
                <c:ptCount val="5"/>
                <c:pt idx="0" formatCode="&quot;Stat.  0 + &quot;General">
                  <c:v>0</c:v>
                </c:pt>
                <c:pt idx="1">
                  <c:v>410.73</c:v>
                </c:pt>
                <c:pt idx="2">
                  <c:v>951.52</c:v>
                </c:pt>
                <c:pt idx="3">
                  <c:v>1035.57</c:v>
                </c:pt>
                <c:pt idx="4">
                  <c:v>1203.1799999999998</c:v>
                </c:pt>
              </c:numCache>
            </c:numRef>
          </c:xVal>
          <c:yVal>
            <c:numRef>
              <c:f>Tabelle1!$O$5:$O$9</c:f>
              <c:numCache>
                <c:formatCode>General</c:formatCode>
                <c:ptCount val="5"/>
                <c:pt idx="0">
                  <c:v>340</c:v>
                </c:pt>
                <c:pt idx="1">
                  <c:v>340</c:v>
                </c:pt>
                <c:pt idx="2">
                  <c:v>340</c:v>
                </c:pt>
                <c:pt idx="3">
                  <c:v>340</c:v>
                </c:pt>
                <c:pt idx="4">
                  <c:v>340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2C8C-4C8E-9FB2-07B98B4C1B05}"/>
            </c:ext>
          </c:extLst>
        </c:ser>
        <c:ser>
          <c:idx val="6"/>
          <c:order val="6"/>
          <c:tx>
            <c:strRef>
              <c:f>Tabelle1!$H$4</c:f>
              <c:strCache>
                <c:ptCount val="1"/>
                <c:pt idx="0">
                  <c:v>Diameter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CF51EA20-0FDE-46D4-88C8-CFEFCC4A6005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6116-4267-8D9C-7B820463946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328AF316-A40B-4B82-B42A-23DFE6C8BE87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6116-4267-8D9C-7B820463946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33C751E6-BA9A-4094-B986-179517B27BA7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6116-4267-8D9C-7B820463946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3CB98066-EA99-489A-98CF-9C45B2616165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6116-4267-8D9C-7B820463946F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9227D7D9-FDF8-4D6B-9315-F5228A03EEFB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6116-4267-8D9C-7B820463946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separator>, 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Tabelle1!$J$5:$J$9</c:f>
              <c:numCache>
                <c:formatCode>General</c:formatCode>
                <c:ptCount val="5"/>
                <c:pt idx="0">
                  <c:v>0</c:v>
                </c:pt>
                <c:pt idx="1">
                  <c:v>205.36500000000001</c:v>
                </c:pt>
                <c:pt idx="2">
                  <c:v>681.125</c:v>
                </c:pt>
                <c:pt idx="3">
                  <c:v>993.54499999999996</c:v>
                </c:pt>
                <c:pt idx="4">
                  <c:v>1119.375</c:v>
                </c:pt>
              </c:numCache>
            </c:numRef>
          </c:xVal>
          <c:yVal>
            <c:numRef>
              <c:f>Tabelle1!$R$5:$R$9</c:f>
              <c:numCache>
                <c:formatCode>General</c:formatCode>
                <c:ptCount val="5"/>
                <c:pt idx="0" formatCode="General\ &quot;m NN&quot;">
                  <c:v>70</c:v>
                </c:pt>
                <c:pt idx="1">
                  <c:v>70</c:v>
                </c:pt>
                <c:pt idx="2">
                  <c:v>70</c:v>
                </c:pt>
                <c:pt idx="3">
                  <c:v>70</c:v>
                </c:pt>
                <c:pt idx="4">
                  <c:v>70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Tabelle1!$H$5:$H$9</c15:f>
                <c15:dlblRangeCache>
                  <c:ptCount val="5"/>
                  <c:pt idx="1">
                    <c:v>DN 300</c:v>
                  </c:pt>
                  <c:pt idx="2">
                    <c:v>DN 300</c:v>
                  </c:pt>
                  <c:pt idx="3">
                    <c:v>DN 100</c:v>
                  </c:pt>
                  <c:pt idx="4">
                    <c:v>DN 100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6116-4267-8D9C-7B820463946F}"/>
            </c:ext>
          </c:extLst>
        </c:ser>
        <c:ser>
          <c:idx val="7"/>
          <c:order val="7"/>
          <c:tx>
            <c:v>Horizontal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Tabelle1!$K$5:$K$9</c:f>
              <c:numCache>
                <c:formatCode>"Stat. "General</c:formatCode>
                <c:ptCount val="5"/>
                <c:pt idx="0" formatCode="&quot;Stat.  0 + &quot;General">
                  <c:v>0</c:v>
                </c:pt>
                <c:pt idx="1">
                  <c:v>410.73</c:v>
                </c:pt>
                <c:pt idx="2">
                  <c:v>951.52</c:v>
                </c:pt>
                <c:pt idx="3">
                  <c:v>1035.57</c:v>
                </c:pt>
                <c:pt idx="4">
                  <c:v>1203.1799999999998</c:v>
                </c:pt>
              </c:numCache>
            </c:numRef>
          </c:xVal>
          <c:yVal>
            <c:numRef>
              <c:f>Tabelle1!$N$5:$N$9</c:f>
              <c:numCache>
                <c:formatCode>General\ "m NN"</c:formatCode>
                <c:ptCount val="5"/>
                <c:pt idx="0">
                  <c:v>170</c:v>
                </c:pt>
                <c:pt idx="1">
                  <c:v>170</c:v>
                </c:pt>
                <c:pt idx="2">
                  <c:v>170</c:v>
                </c:pt>
                <c:pt idx="3">
                  <c:v>170</c:v>
                </c:pt>
                <c:pt idx="4">
                  <c:v>170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116-4267-8D9C-7B820463946F}"/>
            </c:ext>
          </c:extLst>
        </c:ser>
        <c:ser>
          <c:idx val="8"/>
          <c:order val="8"/>
          <c:tx>
            <c:strRef>
              <c:f>Tabelle1!$I$4</c:f>
              <c:strCache>
                <c:ptCount val="1"/>
                <c:pt idx="0">
                  <c:v>Length (Upper Pipe Section)</c:v>
                </c:pt>
              </c:strCache>
            </c:strRef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F518DEAB-8639-442C-BB43-B1B6AA5AE2EF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6116-4267-8D9C-7B820463946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204C57C2-F0ED-4EC4-A0EF-25992DFB9C09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6116-4267-8D9C-7B820463946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AFFA858E-C252-4F2A-9838-AEFEBF8008AB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6116-4267-8D9C-7B820463946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DD8EB3EC-1F77-457C-BCC2-368EB063C020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6116-4267-8D9C-7B820463946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Tabelle1!$J$6:$J$9</c:f>
              <c:numCache>
                <c:formatCode>General</c:formatCode>
                <c:ptCount val="4"/>
                <c:pt idx="0">
                  <c:v>205.36500000000001</c:v>
                </c:pt>
                <c:pt idx="1">
                  <c:v>681.125</c:v>
                </c:pt>
                <c:pt idx="2">
                  <c:v>993.54499999999996</c:v>
                </c:pt>
                <c:pt idx="3">
                  <c:v>1119.375</c:v>
                </c:pt>
              </c:numCache>
            </c:numRef>
          </c:xVal>
          <c:yVal>
            <c:numRef>
              <c:f>Tabelle1!$R$5:$R$9</c:f>
              <c:numCache>
                <c:formatCode>General</c:formatCode>
                <c:ptCount val="5"/>
                <c:pt idx="0" formatCode="General\ &quot;m NN&quot;">
                  <c:v>70</c:v>
                </c:pt>
                <c:pt idx="1">
                  <c:v>70</c:v>
                </c:pt>
                <c:pt idx="2">
                  <c:v>70</c:v>
                </c:pt>
                <c:pt idx="3">
                  <c:v>70</c:v>
                </c:pt>
                <c:pt idx="4">
                  <c:v>70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Tabelle1!$I$6:$I$9</c15:f>
                <c15:dlblRangeCache>
                  <c:ptCount val="4"/>
                  <c:pt idx="0">
                    <c:v>410.73 m</c:v>
                  </c:pt>
                  <c:pt idx="1">
                    <c:v>540.79 m</c:v>
                  </c:pt>
                  <c:pt idx="2">
                    <c:v>84.05 m</c:v>
                  </c:pt>
                  <c:pt idx="3">
                    <c:v>167.61 m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2-6116-4267-8D9C-7B82046394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9369952"/>
        <c:axId val="689367040"/>
      </c:scatterChart>
      <c:valAx>
        <c:axId val="685443904"/>
        <c:scaling>
          <c:orientation val="minMax"/>
          <c:max val="1250"/>
          <c:min val="-50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  <a:alpha val="34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98235968"/>
        <c:crosses val="autoZero"/>
        <c:crossBetween val="midCat"/>
      </c:valAx>
      <c:valAx>
        <c:axId val="49823596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85443904"/>
        <c:crosses val="autoZero"/>
        <c:crossBetween val="midCat"/>
      </c:valAx>
      <c:valAx>
        <c:axId val="68936704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689369952"/>
        <c:crosses val="max"/>
        <c:crossBetween val="midCat"/>
      </c:valAx>
      <c:valAx>
        <c:axId val="689369952"/>
        <c:scaling>
          <c:orientation val="minMax"/>
        </c:scaling>
        <c:delete val="1"/>
        <c:axPos val="b"/>
        <c:numFmt formatCode="&quot;Stat.  0 + &quot;General" sourceLinked="1"/>
        <c:majorTickMark val="out"/>
        <c:minorTickMark val="none"/>
        <c:tickLblPos val="nextTo"/>
        <c:crossAx val="6893670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ayout>
        <c:manualLayout>
          <c:xMode val="edge"/>
          <c:yMode val="edge"/>
          <c:x val="1.9855190769037266E-2"/>
          <c:y val="0.33885790832094093"/>
          <c:w val="0.37960598050147792"/>
          <c:h val="0.388713905947738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34471</xdr:colOff>
      <xdr:row>9</xdr:row>
      <xdr:rowOff>43997</xdr:rowOff>
    </xdr:from>
    <xdr:to>
      <xdr:col>20</xdr:col>
      <xdr:colOff>730704</xdr:colOff>
      <xdr:row>36</xdr:row>
      <xdr:rowOff>107497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117D6CB9-51B5-4D65-B199-8C6A142AB4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875DE-15CA-4E9A-A975-2288B165A7E1}">
  <dimension ref="A1:R37"/>
  <sheetViews>
    <sheetView tabSelected="1" view="pageBreakPreview" zoomScale="70" zoomScaleNormal="180" zoomScaleSheetLayoutView="70" workbookViewId="0">
      <selection activeCell="C22" sqref="C22"/>
    </sheetView>
  </sheetViews>
  <sheetFormatPr baseColWidth="10" defaultRowHeight="14.5" x14ac:dyDescent="0.35"/>
  <cols>
    <col min="7" max="7" width="5" customWidth="1"/>
    <col min="9" max="9" width="6.90625" customWidth="1"/>
    <col min="10" max="10" width="13.54296875" customWidth="1"/>
    <col min="11" max="11" width="14.453125" customWidth="1"/>
  </cols>
  <sheetData>
    <row r="1" spans="1:18" x14ac:dyDescent="0.35">
      <c r="B1" t="s">
        <v>77</v>
      </c>
      <c r="F1" t="s">
        <v>65</v>
      </c>
    </row>
    <row r="2" spans="1:18" x14ac:dyDescent="0.35">
      <c r="F2" s="1"/>
      <c r="G2" t="s">
        <v>75</v>
      </c>
    </row>
    <row r="3" spans="1:18" x14ac:dyDescent="0.35">
      <c r="B3" t="s">
        <v>4</v>
      </c>
      <c r="F3" s="25"/>
      <c r="G3" t="s">
        <v>76</v>
      </c>
    </row>
    <row r="4" spans="1:18" ht="15" thickBot="1" x14ac:dyDescent="0.4">
      <c r="B4" t="s">
        <v>5</v>
      </c>
      <c r="C4" t="s">
        <v>0</v>
      </c>
      <c r="D4" t="s">
        <v>1</v>
      </c>
      <c r="F4" t="s">
        <v>63</v>
      </c>
      <c r="G4" t="s">
        <v>62</v>
      </c>
      <c r="H4" t="s">
        <v>64</v>
      </c>
      <c r="I4" t="s">
        <v>70</v>
      </c>
      <c r="J4" t="s">
        <v>71</v>
      </c>
      <c r="K4" t="s">
        <v>61</v>
      </c>
      <c r="L4" t="s">
        <v>0</v>
      </c>
      <c r="M4" t="s">
        <v>1</v>
      </c>
      <c r="N4" t="s">
        <v>66</v>
      </c>
      <c r="O4" t="s">
        <v>74</v>
      </c>
      <c r="P4" t="s">
        <v>67</v>
      </c>
      <c r="Q4" t="s">
        <v>68</v>
      </c>
      <c r="R4" t="s">
        <v>69</v>
      </c>
    </row>
    <row r="5" spans="1:18" x14ac:dyDescent="0.35">
      <c r="B5" t="s">
        <v>6</v>
      </c>
      <c r="C5" t="s">
        <v>2</v>
      </c>
      <c r="D5" t="s">
        <v>2</v>
      </c>
      <c r="F5" s="22" t="s">
        <v>60</v>
      </c>
      <c r="G5" s="25"/>
      <c r="H5" s="25"/>
      <c r="I5" s="25">
        <v>0</v>
      </c>
      <c r="J5">
        <v>0</v>
      </c>
      <c r="K5" s="3">
        <f>I5</f>
        <v>0</v>
      </c>
      <c r="L5" s="7">
        <v>330</v>
      </c>
      <c r="M5" s="8">
        <v>340</v>
      </c>
      <c r="N5" s="5">
        <f>MIN(L5:L9)-75</f>
        <v>170</v>
      </c>
      <c r="O5">
        <f>$M$5</f>
        <v>340</v>
      </c>
      <c r="P5" s="6">
        <f>N5-100</f>
        <v>70</v>
      </c>
      <c r="Q5" s="6">
        <f>P5</f>
        <v>70</v>
      </c>
      <c r="R5" s="6">
        <f>Q5</f>
        <v>70</v>
      </c>
    </row>
    <row r="6" spans="1:18" x14ac:dyDescent="0.35">
      <c r="B6" t="s">
        <v>7</v>
      </c>
      <c r="C6">
        <v>270</v>
      </c>
      <c r="D6" t="s">
        <v>8</v>
      </c>
      <c r="F6" s="23" t="s">
        <v>18</v>
      </c>
      <c r="G6" s="25">
        <v>12</v>
      </c>
      <c r="H6" s="26">
        <v>300</v>
      </c>
      <c r="I6" s="27">
        <v>410.73</v>
      </c>
      <c r="J6">
        <f>(K6-K5)/2</f>
        <v>205.36500000000001</v>
      </c>
      <c r="K6" s="2">
        <f>I6+K5</f>
        <v>410.73</v>
      </c>
      <c r="L6" s="9">
        <v>300</v>
      </c>
      <c r="M6" s="10">
        <v>336.8</v>
      </c>
      <c r="N6" s="5">
        <f>N5</f>
        <v>170</v>
      </c>
      <c r="O6">
        <f t="shared" ref="O6:O9" si="0">$M$5</f>
        <v>340</v>
      </c>
      <c r="P6">
        <f>P5</f>
        <v>70</v>
      </c>
      <c r="Q6">
        <f>Q5</f>
        <v>70</v>
      </c>
      <c r="R6">
        <f>R5</f>
        <v>70</v>
      </c>
    </row>
    <row r="7" spans="1:18" ht="15" thickBot="1" x14ac:dyDescent="0.4">
      <c r="B7" t="s">
        <v>9</v>
      </c>
      <c r="C7">
        <v>263</v>
      </c>
      <c r="D7" t="s">
        <v>10</v>
      </c>
      <c r="F7" s="23" t="s">
        <v>17</v>
      </c>
      <c r="G7" s="25">
        <v>48</v>
      </c>
      <c r="H7" s="26">
        <v>300</v>
      </c>
      <c r="I7" s="27">
        <v>540.79</v>
      </c>
      <c r="J7">
        <f>(K7-K6)/2+K6</f>
        <v>681.125</v>
      </c>
      <c r="K7" s="2">
        <f t="shared" ref="K7:K9" si="1">I7+K6</f>
        <v>951.52</v>
      </c>
      <c r="L7" s="9">
        <v>270</v>
      </c>
      <c r="M7" s="10">
        <v>335.1</v>
      </c>
      <c r="N7" s="5">
        <f t="shared" ref="N7:N9" si="2">N6</f>
        <v>170</v>
      </c>
      <c r="O7">
        <f t="shared" si="0"/>
        <v>340</v>
      </c>
      <c r="P7">
        <f t="shared" ref="P7:R9" si="3">P6</f>
        <v>70</v>
      </c>
      <c r="Q7">
        <f t="shared" si="3"/>
        <v>70</v>
      </c>
      <c r="R7">
        <f t="shared" si="3"/>
        <v>70</v>
      </c>
    </row>
    <row r="8" spans="1:18" x14ac:dyDescent="0.35">
      <c r="A8" s="28" t="s">
        <v>72</v>
      </c>
      <c r="B8" s="19"/>
      <c r="C8" s="13"/>
      <c r="D8" s="14"/>
      <c r="E8" t="s">
        <v>73</v>
      </c>
      <c r="F8" s="23" t="s">
        <v>12</v>
      </c>
      <c r="G8" s="25">
        <v>6</v>
      </c>
      <c r="H8" s="26">
        <v>100</v>
      </c>
      <c r="I8" s="27">
        <v>84.05</v>
      </c>
      <c r="J8">
        <f>(K8-K7)/2+K7</f>
        <v>993.54499999999996</v>
      </c>
      <c r="K8" s="2">
        <f t="shared" si="1"/>
        <v>1035.57</v>
      </c>
      <c r="L8" s="9">
        <v>260</v>
      </c>
      <c r="M8" s="10">
        <v>329.4</v>
      </c>
      <c r="N8" s="5">
        <f t="shared" si="2"/>
        <v>170</v>
      </c>
      <c r="O8">
        <f t="shared" si="0"/>
        <v>340</v>
      </c>
      <c r="P8">
        <f t="shared" si="3"/>
        <v>70</v>
      </c>
      <c r="Q8">
        <f t="shared" si="3"/>
        <v>70</v>
      </c>
      <c r="R8">
        <f t="shared" si="3"/>
        <v>70</v>
      </c>
    </row>
    <row r="9" spans="1:18" ht="15" thickBot="1" x14ac:dyDescent="0.4">
      <c r="A9" s="28"/>
      <c r="B9" s="20"/>
      <c r="C9" s="15"/>
      <c r="D9" s="16"/>
      <c r="F9" s="24" t="s">
        <v>11</v>
      </c>
      <c r="G9" s="25">
        <v>5</v>
      </c>
      <c r="H9" s="26">
        <v>100</v>
      </c>
      <c r="I9" s="27">
        <v>167.61</v>
      </c>
      <c r="J9">
        <f>(K9-K8)/2+K8</f>
        <v>1119.375</v>
      </c>
      <c r="K9" s="2">
        <f t="shared" si="1"/>
        <v>1203.1799999999998</v>
      </c>
      <c r="L9" s="11">
        <v>245</v>
      </c>
      <c r="M9" s="12">
        <v>327.37</v>
      </c>
      <c r="N9" s="5">
        <f t="shared" si="2"/>
        <v>170</v>
      </c>
      <c r="O9">
        <f t="shared" si="0"/>
        <v>340</v>
      </c>
      <c r="P9">
        <f t="shared" si="3"/>
        <v>70</v>
      </c>
      <c r="Q9">
        <f t="shared" si="3"/>
        <v>70</v>
      </c>
      <c r="R9">
        <f t="shared" si="3"/>
        <v>70</v>
      </c>
    </row>
    <row r="10" spans="1:18" x14ac:dyDescent="0.35">
      <c r="A10" s="28"/>
      <c r="B10" s="20"/>
      <c r="C10" s="15"/>
      <c r="D10" s="16"/>
    </row>
    <row r="11" spans="1:18" ht="15" thickBot="1" x14ac:dyDescent="0.4">
      <c r="A11" s="28"/>
      <c r="B11" s="21"/>
      <c r="C11" s="17"/>
      <c r="D11" s="18"/>
    </row>
    <row r="12" spans="1:18" x14ac:dyDescent="0.35">
      <c r="B12" t="s">
        <v>13</v>
      </c>
      <c r="C12">
        <v>260</v>
      </c>
      <c r="D12" t="s">
        <v>14</v>
      </c>
    </row>
    <row r="13" spans="1:18" x14ac:dyDescent="0.35">
      <c r="B13" t="s">
        <v>15</v>
      </c>
      <c r="C13">
        <v>270</v>
      </c>
      <c r="D13" t="s">
        <v>16</v>
      </c>
    </row>
    <row r="14" spans="1:18" x14ac:dyDescent="0.35">
      <c r="A14" s="4"/>
      <c r="B14" s="4"/>
      <c r="C14" s="4"/>
      <c r="D14" s="4"/>
    </row>
    <row r="15" spans="1:18" x14ac:dyDescent="0.35">
      <c r="B15" t="s">
        <v>19</v>
      </c>
      <c r="C15">
        <v>290</v>
      </c>
      <c r="D15" t="s">
        <v>20</v>
      </c>
    </row>
    <row r="16" spans="1:18" x14ac:dyDescent="0.35">
      <c r="B16" t="s">
        <v>21</v>
      </c>
      <c r="C16">
        <v>290</v>
      </c>
      <c r="D16" t="s">
        <v>22</v>
      </c>
    </row>
    <row r="17" spans="2:4" x14ac:dyDescent="0.35">
      <c r="B17" t="s">
        <v>23</v>
      </c>
      <c r="C17">
        <v>290</v>
      </c>
      <c r="D17" t="s">
        <v>24</v>
      </c>
    </row>
    <row r="18" spans="2:4" x14ac:dyDescent="0.35">
      <c r="B18" t="s">
        <v>25</v>
      </c>
      <c r="C18">
        <v>280</v>
      </c>
      <c r="D18" t="s">
        <v>26</v>
      </c>
    </row>
    <row r="19" spans="2:4" x14ac:dyDescent="0.35">
      <c r="B19" t="s">
        <v>27</v>
      </c>
      <c r="C19">
        <v>270</v>
      </c>
      <c r="D19" t="s">
        <v>3</v>
      </c>
    </row>
    <row r="20" spans="2:4" x14ac:dyDescent="0.35">
      <c r="B20" t="s">
        <v>28</v>
      </c>
      <c r="C20">
        <v>260</v>
      </c>
      <c r="D20" t="s">
        <v>29</v>
      </c>
    </row>
    <row r="21" spans="2:4" x14ac:dyDescent="0.35">
      <c r="B21" t="s">
        <v>30</v>
      </c>
      <c r="C21">
        <v>255</v>
      </c>
      <c r="D21" t="s">
        <v>31</v>
      </c>
    </row>
    <row r="22" spans="2:4" x14ac:dyDescent="0.35">
      <c r="B22" t="s">
        <v>32</v>
      </c>
      <c r="C22">
        <v>265</v>
      </c>
      <c r="D22" t="s">
        <v>33</v>
      </c>
    </row>
    <row r="23" spans="2:4" x14ac:dyDescent="0.35">
      <c r="B23" t="s">
        <v>34</v>
      </c>
      <c r="C23">
        <v>265</v>
      </c>
      <c r="D23" t="s">
        <v>35</v>
      </c>
    </row>
    <row r="24" spans="2:4" x14ac:dyDescent="0.35">
      <c r="B24" t="s">
        <v>36</v>
      </c>
      <c r="C24">
        <v>257</v>
      </c>
      <c r="D24" t="s">
        <v>37</v>
      </c>
    </row>
    <row r="25" spans="2:4" x14ac:dyDescent="0.35">
      <c r="B25" t="s">
        <v>38</v>
      </c>
      <c r="C25">
        <v>245</v>
      </c>
      <c r="D25" t="s">
        <v>39</v>
      </c>
    </row>
    <row r="26" spans="2:4" x14ac:dyDescent="0.35">
      <c r="B26" t="s">
        <v>40</v>
      </c>
      <c r="C26">
        <v>245</v>
      </c>
      <c r="D26" t="s">
        <v>41</v>
      </c>
    </row>
    <row r="27" spans="2:4" x14ac:dyDescent="0.35">
      <c r="B27" t="s">
        <v>42</v>
      </c>
      <c r="C27">
        <v>240</v>
      </c>
      <c r="D27" t="s">
        <v>43</v>
      </c>
    </row>
    <row r="28" spans="2:4" x14ac:dyDescent="0.35">
      <c r="B28" t="s">
        <v>44</v>
      </c>
      <c r="C28">
        <v>250</v>
      </c>
      <c r="D28" t="s">
        <v>39</v>
      </c>
    </row>
    <row r="29" spans="2:4" x14ac:dyDescent="0.35">
      <c r="B29" t="s">
        <v>45</v>
      </c>
      <c r="C29">
        <v>255</v>
      </c>
      <c r="D29" t="s">
        <v>46</v>
      </c>
    </row>
    <row r="30" spans="2:4" x14ac:dyDescent="0.35">
      <c r="B30" t="s">
        <v>47</v>
      </c>
      <c r="C30">
        <v>260</v>
      </c>
      <c r="D30" t="s">
        <v>48</v>
      </c>
    </row>
    <row r="31" spans="2:4" x14ac:dyDescent="0.35">
      <c r="B31" t="s">
        <v>49</v>
      </c>
      <c r="C31">
        <v>260</v>
      </c>
      <c r="D31" t="s">
        <v>50</v>
      </c>
    </row>
    <row r="32" spans="2:4" x14ac:dyDescent="0.35">
      <c r="B32" t="s">
        <v>51</v>
      </c>
      <c r="C32">
        <v>255</v>
      </c>
      <c r="D32" t="s">
        <v>37</v>
      </c>
    </row>
    <row r="33" spans="2:4" x14ac:dyDescent="0.35">
      <c r="B33" t="s">
        <v>52</v>
      </c>
      <c r="C33">
        <v>266</v>
      </c>
      <c r="D33" t="s">
        <v>53</v>
      </c>
    </row>
    <row r="34" spans="2:4" x14ac:dyDescent="0.35">
      <c r="B34" t="s">
        <v>54</v>
      </c>
      <c r="C34">
        <v>266</v>
      </c>
      <c r="D34" t="s">
        <v>55</v>
      </c>
    </row>
    <row r="35" spans="2:4" x14ac:dyDescent="0.35">
      <c r="B35" t="s">
        <v>56</v>
      </c>
      <c r="C35">
        <v>276</v>
      </c>
      <c r="D35" t="s">
        <v>24</v>
      </c>
    </row>
    <row r="36" spans="2:4" x14ac:dyDescent="0.35">
      <c r="B36" t="s">
        <v>57</v>
      </c>
      <c r="C36">
        <v>290</v>
      </c>
      <c r="D36" t="s">
        <v>58</v>
      </c>
    </row>
    <row r="37" spans="2:4" x14ac:dyDescent="0.35">
      <c r="B37" t="s">
        <v>59</v>
      </c>
      <c r="C37">
        <v>260</v>
      </c>
      <c r="D37" t="s">
        <v>29</v>
      </c>
    </row>
  </sheetData>
  <mergeCells count="1">
    <mergeCell ref="A8:A11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</dc:creator>
  <cp:lastModifiedBy>Uni</cp:lastModifiedBy>
  <cp:lastPrinted>2025-02-07T09:26:08Z</cp:lastPrinted>
  <dcterms:created xsi:type="dcterms:W3CDTF">2024-02-12T09:08:02Z</dcterms:created>
  <dcterms:modified xsi:type="dcterms:W3CDTF">2025-02-07T09:26:59Z</dcterms:modified>
</cp:coreProperties>
</file>